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04-05" sheetId="1" r:id="rId1"/>
  </sheets>
  <definedNames/>
  <calcPr fullCalcOnLoad="1"/>
</workbook>
</file>

<file path=xl/sharedStrings.xml><?xml version="1.0" encoding="utf-8"?>
<sst xmlns="http://schemas.openxmlformats.org/spreadsheetml/2006/main" count="72" uniqueCount="42">
  <si>
    <t xml:space="preserve"> </t>
  </si>
  <si>
    <t>`</t>
  </si>
  <si>
    <t>Section under which TDS  to be deducted</t>
  </si>
  <si>
    <t>Nature of payments covered</t>
  </si>
  <si>
    <t>TDS rates before increase in surcharge till 3rd Feb. 2001</t>
  </si>
  <si>
    <t xml:space="preserve">TDS RATES </t>
  </si>
  <si>
    <t>tax</t>
  </si>
  <si>
    <t>percentage of surcharge on tax</t>
  </si>
  <si>
    <t>surcharge</t>
  </si>
  <si>
    <t>tax including surcharge</t>
  </si>
  <si>
    <t>194 A</t>
  </si>
  <si>
    <t>Interest other than interest on securities *</t>
  </si>
  <si>
    <t>Others</t>
  </si>
  <si>
    <t>194 C</t>
  </si>
  <si>
    <t>Advertising contractor / sub contractor</t>
  </si>
  <si>
    <t>194 H</t>
  </si>
  <si>
    <t>Rent</t>
  </si>
  <si>
    <t>194 J</t>
  </si>
  <si>
    <t>Professional fees</t>
  </si>
  <si>
    <t>Receipent Status</t>
  </si>
  <si>
    <t>NOTE :</t>
  </si>
  <si>
    <t>Tax Including surcharge</t>
  </si>
  <si>
    <t>Surcharge</t>
  </si>
  <si>
    <r>
      <t>#</t>
    </r>
    <r>
      <rPr>
        <sz val="10.5"/>
        <rFont val="Arial"/>
        <family val="0"/>
      </rPr>
      <t xml:space="preserve">  In case of Individuals &amp; HUF (Tax Audit cases) the provision is applicable for payments made to </t>
    </r>
    <r>
      <rPr>
        <b/>
        <sz val="10.5"/>
        <rFont val="Arial"/>
        <family val="2"/>
      </rPr>
      <t>sub-contractors</t>
    </r>
  </si>
  <si>
    <t xml:space="preserve">    In case of payments made to Non Residents, the TDS rates would differ.</t>
  </si>
  <si>
    <t>Threshold limit for deduction                  (Rs)</t>
  </si>
  <si>
    <t xml:space="preserve">Commission / Brokerage </t>
  </si>
  <si>
    <t>Company &amp; Partnership</t>
  </si>
  <si>
    <t>10000 p.m.</t>
  </si>
  <si>
    <t>tax including surcharge (Rounded Off)</t>
  </si>
  <si>
    <r>
      <t xml:space="preserve">194 </t>
    </r>
    <r>
      <rPr>
        <sz val="10"/>
        <rFont val="Batang"/>
        <family val="1"/>
      </rPr>
      <t>I</t>
    </r>
  </si>
  <si>
    <t>Percentage of surcharge on tax</t>
  </si>
  <si>
    <t>Company</t>
  </si>
  <si>
    <t>Educational  Cess - 2%</t>
  </si>
  <si>
    <t>Educational Cess 2%</t>
  </si>
  <si>
    <t xml:space="preserve">    Dividend tax in case of companies declaring dividends, dividend tax would be 13.08%</t>
  </si>
  <si>
    <t>RATES OF TAX TO BE DEDUCTED AT SOURCE INCLUDING  SURCHARGE W.E.F. 1/4/2005 to 31/03/2006</t>
  </si>
  <si>
    <r>
      <t xml:space="preserve">In case of Individuals &amp; HUF if income Exceeds </t>
    </r>
    <r>
      <rPr>
        <sz val="10"/>
        <rFont val="Arial"/>
        <family val="2"/>
      </rPr>
      <t>Rs.10</t>
    </r>
    <r>
      <rPr>
        <b/>
        <sz val="10"/>
        <rFont val="Arial"/>
        <family val="2"/>
      </rPr>
      <t xml:space="preserve"> lacs</t>
    </r>
  </si>
  <si>
    <t>Main contractors  **</t>
  </si>
  <si>
    <r>
      <t>Main contractors</t>
    </r>
    <r>
      <rPr>
        <vertAlign val="superscript"/>
        <sz val="10"/>
        <rFont val="Arial"/>
        <family val="2"/>
      </rPr>
      <t xml:space="preserve"> # **</t>
    </r>
  </si>
  <si>
    <t xml:space="preserve">     vehicles.</t>
  </si>
  <si>
    <t xml:space="preserve">**  TDS on freight charges need not be deducted if a declaration is given by the person that he has not more than two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</si>
</sst>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"/>
      <family val="0"/>
    </font>
    <font>
      <sz val="10"/>
      <name val="Batang"/>
      <family val="1"/>
    </font>
    <font>
      <b/>
      <sz val="10"/>
      <name val="Arial"/>
      <family val="2"/>
    </font>
    <font>
      <b/>
      <u val="single"/>
      <sz val="11"/>
      <name val="Baskerville"/>
      <family val="1"/>
    </font>
    <font>
      <b/>
      <sz val="11"/>
      <name val="Arial"/>
      <family val="2"/>
    </font>
    <font>
      <sz val="10.5"/>
      <name val="Arial"/>
      <family val="0"/>
    </font>
    <font>
      <b/>
      <sz val="10.5"/>
      <name val="Arial"/>
      <family val="2"/>
    </font>
    <font>
      <b/>
      <u val="single"/>
      <sz val="10.5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2" fontId="0" fillId="0" borderId="2" xfId="0" applyNumberFormat="1" applyBorder="1" applyAlignment="1">
      <alignment horizontal="center" vertical="top" wrapText="1"/>
    </xf>
    <xf numFmtId="2" fontId="0" fillId="0" borderId="3" xfId="0" applyNumberForma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4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9" fontId="0" fillId="0" borderId="10" xfId="19" applyFont="1" applyBorder="1" applyAlignment="1">
      <alignment/>
    </xf>
    <xf numFmtId="2" fontId="2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2" xfId="19" applyFont="1" applyBorder="1" applyAlignment="1">
      <alignment/>
    </xf>
    <xf numFmtId="172" fontId="0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2" xfId="19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9" fontId="0" fillId="0" borderId="14" xfId="19" applyFont="1" applyBorder="1" applyAlignment="1">
      <alignment/>
    </xf>
    <xf numFmtId="2" fontId="2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9" fontId="0" fillId="0" borderId="12" xfId="19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2" fontId="0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2" borderId="10" xfId="0" applyNumberFormat="1" applyFont="1" applyFill="1" applyBorder="1" applyAlignment="1">
      <alignment/>
    </xf>
    <xf numFmtId="172" fontId="2" fillId="2" borderId="12" xfId="0" applyNumberFormat="1" applyFont="1" applyFill="1" applyBorder="1" applyAlignment="1">
      <alignment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172" fontId="2" fillId="2" borderId="14" xfId="0" applyNumberFormat="1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B4" sqref="B4:B6"/>
    </sheetView>
  </sheetViews>
  <sheetFormatPr defaultColWidth="9.140625" defaultRowHeight="12.75"/>
  <cols>
    <col min="2" max="2" width="33.7109375" style="0" customWidth="1"/>
    <col min="3" max="3" width="20.140625" style="0" customWidth="1"/>
    <col min="4" max="4" width="10.57421875" style="1" hidden="1" customWidth="1"/>
    <col min="5" max="5" width="11.421875" style="1" hidden="1" customWidth="1"/>
    <col min="6" max="6" width="0" style="1" hidden="1" customWidth="1"/>
    <col min="7" max="7" width="10.57421875" style="2" hidden="1" customWidth="1"/>
    <col min="8" max="8" width="5.421875" style="0" customWidth="1"/>
    <col min="9" max="9" width="9.7109375" style="0" hidden="1" customWidth="1"/>
    <col min="10" max="10" width="7.28125" style="0" customWidth="1"/>
    <col min="11" max="11" width="9.00390625" style="0" customWidth="1"/>
    <col min="12" max="12" width="9.7109375" style="0" customWidth="1"/>
    <col min="13" max="13" width="12.00390625" style="0" hidden="1" customWidth="1"/>
    <col min="14" max="14" width="6.140625" style="0" customWidth="1"/>
    <col min="15" max="15" width="10.8515625" style="0" customWidth="1"/>
    <col min="16" max="16" width="9.7109375" style="0" customWidth="1"/>
  </cols>
  <sheetData>
    <row r="1" spans="9:11" ht="8.25" customHeight="1">
      <c r="I1" s="3" t="s">
        <v>0</v>
      </c>
      <c r="J1" s="4" t="s">
        <v>0</v>
      </c>
      <c r="K1" s="4"/>
    </row>
    <row r="2" spans="1:15" s="2" customFormat="1" ht="15">
      <c r="A2" s="5" t="s">
        <v>36</v>
      </c>
      <c r="B2" s="6"/>
      <c r="C2" s="6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</row>
    <row r="3" ht="6.75" customHeight="1" thickBot="1">
      <c r="A3" t="s">
        <v>1</v>
      </c>
    </row>
    <row r="4" spans="1:17" s="9" customFormat="1" ht="13.5" thickBot="1">
      <c r="A4" s="67" t="s">
        <v>2</v>
      </c>
      <c r="B4" s="67" t="s">
        <v>3</v>
      </c>
      <c r="C4" s="67" t="s">
        <v>19</v>
      </c>
      <c r="D4" s="69" t="s">
        <v>4</v>
      </c>
      <c r="E4" s="70"/>
      <c r="F4" s="70"/>
      <c r="G4" s="71"/>
      <c r="H4" s="69" t="s">
        <v>5</v>
      </c>
      <c r="I4" s="70"/>
      <c r="J4" s="70"/>
      <c r="K4" s="70"/>
      <c r="L4" s="70"/>
      <c r="M4" s="72"/>
      <c r="N4" s="72"/>
      <c r="O4" s="72"/>
      <c r="P4" s="72"/>
      <c r="Q4" s="67" t="s">
        <v>25</v>
      </c>
    </row>
    <row r="5" spans="1:17" s="12" customFormat="1" ht="59.25" customHeight="1" thickBot="1">
      <c r="A5" s="68"/>
      <c r="B5" s="68"/>
      <c r="C5" s="68"/>
      <c r="D5" s="10" t="s">
        <v>6</v>
      </c>
      <c r="E5" s="11" t="s">
        <v>7</v>
      </c>
      <c r="F5" s="11" t="s">
        <v>8</v>
      </c>
      <c r="G5" s="8" t="s">
        <v>9</v>
      </c>
      <c r="H5" s="73" t="s">
        <v>6</v>
      </c>
      <c r="I5" s="21" t="s">
        <v>7</v>
      </c>
      <c r="J5" s="73" t="s">
        <v>8</v>
      </c>
      <c r="K5" s="73" t="s">
        <v>33</v>
      </c>
      <c r="L5" s="75" t="s">
        <v>29</v>
      </c>
      <c r="M5" s="77" t="s">
        <v>37</v>
      </c>
      <c r="N5" s="78"/>
      <c r="O5" s="78"/>
      <c r="P5" s="78"/>
      <c r="Q5" s="68"/>
    </row>
    <row r="6" spans="1:17" s="12" customFormat="1" ht="40.5" customHeight="1" thickBot="1">
      <c r="A6" s="68"/>
      <c r="B6" s="68"/>
      <c r="C6" s="68"/>
      <c r="D6" s="17"/>
      <c r="E6" s="18"/>
      <c r="F6" s="18"/>
      <c r="G6" s="19"/>
      <c r="H6" s="74"/>
      <c r="I6" s="20"/>
      <c r="J6" s="74"/>
      <c r="K6" s="79"/>
      <c r="L6" s="76"/>
      <c r="M6" s="22" t="s">
        <v>31</v>
      </c>
      <c r="N6" s="63" t="s">
        <v>22</v>
      </c>
      <c r="O6" s="64" t="s">
        <v>34</v>
      </c>
      <c r="P6" s="65" t="s">
        <v>21</v>
      </c>
      <c r="Q6" s="68"/>
    </row>
    <row r="7" spans="1:17" s="32" customFormat="1" ht="12.75">
      <c r="A7" s="25" t="s">
        <v>10</v>
      </c>
      <c r="B7" s="26" t="s">
        <v>11</v>
      </c>
      <c r="C7" s="27" t="s">
        <v>32</v>
      </c>
      <c r="D7" s="28">
        <v>20</v>
      </c>
      <c r="E7" s="29">
        <v>0.11</v>
      </c>
      <c r="F7" s="28">
        <f>+E7*D7</f>
        <v>2.2</v>
      </c>
      <c r="G7" s="30">
        <f>+D7+F7</f>
        <v>22.2</v>
      </c>
      <c r="H7" s="28">
        <v>20</v>
      </c>
      <c r="I7" s="31">
        <v>0.025</v>
      </c>
      <c r="J7" s="28">
        <f aca="true" t="shared" si="0" ref="J7:J18">H7*I7</f>
        <v>0.5</v>
      </c>
      <c r="K7" s="28">
        <f>(H7+J7)*2%</f>
        <v>0.41000000000000003</v>
      </c>
      <c r="L7" s="61">
        <f>(H7+J7+K7)</f>
        <v>20.91</v>
      </c>
      <c r="M7" s="30" t="s">
        <v>0</v>
      </c>
      <c r="N7" s="30"/>
      <c r="O7" s="30"/>
      <c r="P7" s="50"/>
      <c r="Q7" s="84">
        <v>5000</v>
      </c>
    </row>
    <row r="8" spans="1:17" s="32" customFormat="1" ht="12.75">
      <c r="A8" s="33" t="s">
        <v>10</v>
      </c>
      <c r="B8" s="34" t="s">
        <v>11</v>
      </c>
      <c r="C8" s="34" t="s">
        <v>12</v>
      </c>
      <c r="D8" s="35">
        <v>10</v>
      </c>
      <c r="E8" s="36">
        <v>0.1</v>
      </c>
      <c r="F8" s="35">
        <f aca="true" t="shared" si="1" ref="F8:F18">+E8*D8</f>
        <v>1</v>
      </c>
      <c r="G8" s="35">
        <f aca="true" t="shared" si="2" ref="G8:G18">+D8+F8</f>
        <v>11</v>
      </c>
      <c r="H8" s="35">
        <f>+D8</f>
        <v>10</v>
      </c>
      <c r="I8" s="37">
        <v>0</v>
      </c>
      <c r="J8" s="35">
        <f t="shared" si="0"/>
        <v>0</v>
      </c>
      <c r="K8" s="41">
        <f aca="true" t="shared" si="3" ref="K8:K18">(H8+J8)*2%</f>
        <v>0.2</v>
      </c>
      <c r="L8" s="62">
        <f aca="true" t="shared" si="4" ref="L8:L16">(H8+J8+K8)</f>
        <v>10.2</v>
      </c>
      <c r="M8" s="35">
        <v>0.1</v>
      </c>
      <c r="N8" s="35">
        <f>H8*M8</f>
        <v>1</v>
      </c>
      <c r="O8" s="35">
        <f>(H8+N8)*2%</f>
        <v>0.22</v>
      </c>
      <c r="P8" s="51">
        <f>H8+N8+O8</f>
        <v>11.22</v>
      </c>
      <c r="Q8" s="85"/>
    </row>
    <row r="9" spans="1:17" s="24" customFormat="1" ht="12.75">
      <c r="A9" s="52" t="s">
        <v>13</v>
      </c>
      <c r="B9" s="53" t="s">
        <v>38</v>
      </c>
      <c r="C9" s="53" t="s">
        <v>27</v>
      </c>
      <c r="D9" s="54">
        <v>2</v>
      </c>
      <c r="E9" s="55">
        <v>0.1</v>
      </c>
      <c r="F9" s="54">
        <f t="shared" si="1"/>
        <v>0.2</v>
      </c>
      <c r="G9" s="56">
        <f t="shared" si="2"/>
        <v>2.2</v>
      </c>
      <c r="H9" s="54">
        <f>+D9</f>
        <v>2</v>
      </c>
      <c r="I9" s="57">
        <v>0.025</v>
      </c>
      <c r="J9" s="54">
        <f t="shared" si="0"/>
        <v>0.05</v>
      </c>
      <c r="K9" s="41">
        <f t="shared" si="3"/>
        <v>0.040999999999999995</v>
      </c>
      <c r="L9" s="62">
        <f t="shared" si="4"/>
        <v>2.0909999999999997</v>
      </c>
      <c r="M9" s="54"/>
      <c r="N9" s="54"/>
      <c r="O9" s="54"/>
      <c r="P9" s="58"/>
      <c r="Q9" s="82">
        <v>20000</v>
      </c>
    </row>
    <row r="10" spans="1:17" s="32" customFormat="1" ht="14.25">
      <c r="A10" s="39" t="s">
        <v>13</v>
      </c>
      <c r="B10" s="40" t="s">
        <v>39</v>
      </c>
      <c r="C10" s="40" t="s">
        <v>12</v>
      </c>
      <c r="D10" s="41">
        <v>2</v>
      </c>
      <c r="E10" s="42">
        <v>0.1</v>
      </c>
      <c r="F10" s="41">
        <f>+E10*D10</f>
        <v>0.2</v>
      </c>
      <c r="G10" s="38">
        <f>+D10+F10</f>
        <v>2.2</v>
      </c>
      <c r="H10" s="41">
        <f>+D10</f>
        <v>2</v>
      </c>
      <c r="I10" s="37">
        <v>0</v>
      </c>
      <c r="J10" s="35">
        <f t="shared" si="0"/>
        <v>0</v>
      </c>
      <c r="K10" s="41">
        <f t="shared" si="3"/>
        <v>0.04</v>
      </c>
      <c r="L10" s="62">
        <f t="shared" si="4"/>
        <v>2.04</v>
      </c>
      <c r="M10" s="35">
        <v>0.1</v>
      </c>
      <c r="N10" s="35">
        <f>H10*M10</f>
        <v>0.2</v>
      </c>
      <c r="O10" s="35">
        <f>(H10+N10)*2%</f>
        <v>0.044000000000000004</v>
      </c>
      <c r="P10" s="51">
        <f>H10+N10+O10</f>
        <v>2.244</v>
      </c>
      <c r="Q10" s="86"/>
    </row>
    <row r="11" spans="1:17" s="32" customFormat="1" ht="12.75">
      <c r="A11" s="39" t="s">
        <v>13</v>
      </c>
      <c r="B11" s="40" t="s">
        <v>14</v>
      </c>
      <c r="C11" s="40" t="s">
        <v>27</v>
      </c>
      <c r="D11" s="41">
        <v>1</v>
      </c>
      <c r="E11" s="42">
        <v>0.1</v>
      </c>
      <c r="F11" s="41">
        <f t="shared" si="1"/>
        <v>0.1</v>
      </c>
      <c r="G11" s="38">
        <f t="shared" si="2"/>
        <v>1.1</v>
      </c>
      <c r="H11" s="41">
        <f>+D11</f>
        <v>1</v>
      </c>
      <c r="I11" s="37">
        <v>0.025</v>
      </c>
      <c r="J11" s="35">
        <f t="shared" si="0"/>
        <v>0.025</v>
      </c>
      <c r="K11" s="41">
        <f t="shared" si="3"/>
        <v>0.020499999999999997</v>
      </c>
      <c r="L11" s="62">
        <f t="shared" si="4"/>
        <v>1.0454999999999999</v>
      </c>
      <c r="M11" s="35"/>
      <c r="N11" s="35"/>
      <c r="O11" s="35"/>
      <c r="P11" s="59"/>
      <c r="Q11" s="82">
        <v>20000</v>
      </c>
    </row>
    <row r="12" spans="1:17" s="32" customFormat="1" ht="12.75">
      <c r="A12" s="39" t="s">
        <v>13</v>
      </c>
      <c r="B12" s="40" t="s">
        <v>14</v>
      </c>
      <c r="C12" s="40" t="s">
        <v>12</v>
      </c>
      <c r="D12" s="41">
        <v>1</v>
      </c>
      <c r="E12" s="42">
        <v>0.1</v>
      </c>
      <c r="F12" s="41">
        <f>+E12*D12</f>
        <v>0.1</v>
      </c>
      <c r="G12" s="38">
        <f>+D12+F12</f>
        <v>1.1</v>
      </c>
      <c r="H12" s="41">
        <f>+D12</f>
        <v>1</v>
      </c>
      <c r="I12" s="37">
        <v>0</v>
      </c>
      <c r="J12" s="35">
        <f t="shared" si="0"/>
        <v>0</v>
      </c>
      <c r="K12" s="41">
        <f t="shared" si="3"/>
        <v>0.02</v>
      </c>
      <c r="L12" s="62">
        <f>(H12+J12+K12)</f>
        <v>1.02</v>
      </c>
      <c r="M12" s="35">
        <v>0.1</v>
      </c>
      <c r="N12" s="35">
        <f>H12*M12</f>
        <v>0.1</v>
      </c>
      <c r="O12" s="35">
        <f>(H12+N12)*2%</f>
        <v>0.022000000000000002</v>
      </c>
      <c r="P12" s="51">
        <f>H12+N12+O12</f>
        <v>1.122</v>
      </c>
      <c r="Q12" s="86"/>
    </row>
    <row r="13" spans="1:17" s="32" customFormat="1" ht="12.75">
      <c r="A13" s="39" t="s">
        <v>15</v>
      </c>
      <c r="B13" s="40" t="s">
        <v>26</v>
      </c>
      <c r="C13" s="40" t="s">
        <v>27</v>
      </c>
      <c r="D13" s="41"/>
      <c r="E13" s="42"/>
      <c r="F13" s="41"/>
      <c r="G13" s="38"/>
      <c r="H13" s="41">
        <v>5</v>
      </c>
      <c r="I13" s="37">
        <v>0.025</v>
      </c>
      <c r="J13" s="35">
        <f t="shared" si="0"/>
        <v>0.125</v>
      </c>
      <c r="K13" s="41">
        <f t="shared" si="3"/>
        <v>0.10250000000000001</v>
      </c>
      <c r="L13" s="62">
        <f>(H13+J13+K13)</f>
        <v>5.2275</v>
      </c>
      <c r="M13" s="35"/>
      <c r="N13" s="35"/>
      <c r="O13" s="35"/>
      <c r="P13" s="59"/>
      <c r="Q13" s="82">
        <v>2500</v>
      </c>
    </row>
    <row r="14" spans="1:17" s="32" customFormat="1" ht="12.75">
      <c r="A14" s="39" t="s">
        <v>15</v>
      </c>
      <c r="B14" s="40" t="s">
        <v>26</v>
      </c>
      <c r="C14" s="40" t="s">
        <v>12</v>
      </c>
      <c r="D14" s="41"/>
      <c r="E14" s="42"/>
      <c r="F14" s="41"/>
      <c r="G14" s="38"/>
      <c r="H14" s="41">
        <v>5</v>
      </c>
      <c r="I14" s="37">
        <v>0</v>
      </c>
      <c r="J14" s="35">
        <f t="shared" si="0"/>
        <v>0</v>
      </c>
      <c r="K14" s="41">
        <f t="shared" si="3"/>
        <v>0.1</v>
      </c>
      <c r="L14" s="62">
        <f>(H14+J14+K14)</f>
        <v>5.1</v>
      </c>
      <c r="M14" s="35">
        <v>0.1</v>
      </c>
      <c r="N14" s="35">
        <f>H14*M14</f>
        <v>0.5</v>
      </c>
      <c r="O14" s="35">
        <f>(H14+N14)*2%</f>
        <v>0.11</v>
      </c>
      <c r="P14" s="51">
        <f>H14+N14+O14</f>
        <v>5.61</v>
      </c>
      <c r="Q14" s="86"/>
    </row>
    <row r="15" spans="1:17" s="32" customFormat="1" ht="12.75">
      <c r="A15" s="39" t="s">
        <v>30</v>
      </c>
      <c r="B15" s="40" t="s">
        <v>16</v>
      </c>
      <c r="C15" s="40" t="s">
        <v>27</v>
      </c>
      <c r="D15" s="41">
        <v>20</v>
      </c>
      <c r="E15" s="42">
        <v>0.1</v>
      </c>
      <c r="F15" s="41">
        <f>+E15*D15</f>
        <v>2</v>
      </c>
      <c r="G15" s="38">
        <f>+D15+F15</f>
        <v>22</v>
      </c>
      <c r="H15" s="41">
        <v>20</v>
      </c>
      <c r="I15" s="37">
        <v>0.025</v>
      </c>
      <c r="J15" s="35">
        <f t="shared" si="0"/>
        <v>0.5</v>
      </c>
      <c r="K15" s="41">
        <f t="shared" si="3"/>
        <v>0.41000000000000003</v>
      </c>
      <c r="L15" s="62">
        <f>(H15+J15+K15)</f>
        <v>20.91</v>
      </c>
      <c r="M15" s="35"/>
      <c r="N15" s="35"/>
      <c r="O15" s="35"/>
      <c r="P15" s="59"/>
      <c r="Q15" s="80" t="s">
        <v>28</v>
      </c>
    </row>
    <row r="16" spans="1:17" s="32" customFormat="1" ht="12.75">
      <c r="A16" s="39" t="s">
        <v>30</v>
      </c>
      <c r="B16" s="40" t="s">
        <v>16</v>
      </c>
      <c r="C16" s="40" t="s">
        <v>12</v>
      </c>
      <c r="D16" s="41">
        <v>15</v>
      </c>
      <c r="E16" s="42">
        <v>0.1</v>
      </c>
      <c r="F16" s="41">
        <f t="shared" si="1"/>
        <v>1.5</v>
      </c>
      <c r="G16" s="38">
        <f t="shared" si="2"/>
        <v>16.5</v>
      </c>
      <c r="H16" s="41">
        <f>+D16</f>
        <v>15</v>
      </c>
      <c r="I16" s="37">
        <v>0</v>
      </c>
      <c r="J16" s="35">
        <f t="shared" si="0"/>
        <v>0</v>
      </c>
      <c r="K16" s="41">
        <f t="shared" si="3"/>
        <v>0.3</v>
      </c>
      <c r="L16" s="62">
        <f t="shared" si="4"/>
        <v>15.3</v>
      </c>
      <c r="M16" s="35">
        <v>0.1</v>
      </c>
      <c r="N16" s="35">
        <f>H16*M16</f>
        <v>1.5</v>
      </c>
      <c r="O16" s="35">
        <f>(H16+N16)*2%</f>
        <v>0.33</v>
      </c>
      <c r="P16" s="51">
        <f>H16+N16+O16</f>
        <v>16.83</v>
      </c>
      <c r="Q16" s="81"/>
    </row>
    <row r="17" spans="1:17" s="32" customFormat="1" ht="12.75">
      <c r="A17" s="39" t="s">
        <v>17</v>
      </c>
      <c r="B17" s="40" t="s">
        <v>18</v>
      </c>
      <c r="C17" s="40" t="s">
        <v>27</v>
      </c>
      <c r="D17" s="41">
        <v>5</v>
      </c>
      <c r="E17" s="42">
        <v>0.11</v>
      </c>
      <c r="F17" s="41">
        <f>+E17*D17</f>
        <v>0.55</v>
      </c>
      <c r="G17" s="38">
        <f>+D17+F17</f>
        <v>5.55</v>
      </c>
      <c r="H17" s="41">
        <f>+D17</f>
        <v>5</v>
      </c>
      <c r="I17" s="37">
        <v>0.025</v>
      </c>
      <c r="J17" s="35">
        <f t="shared" si="0"/>
        <v>0.125</v>
      </c>
      <c r="K17" s="41">
        <f t="shared" si="3"/>
        <v>0.10250000000000001</v>
      </c>
      <c r="L17" s="62">
        <f>(H17+J17+K17)</f>
        <v>5.2275</v>
      </c>
      <c r="M17" s="35"/>
      <c r="N17" s="35"/>
      <c r="O17" s="35"/>
      <c r="P17" s="59"/>
      <c r="Q17" s="82">
        <v>20000</v>
      </c>
    </row>
    <row r="18" spans="1:17" s="32" customFormat="1" ht="13.5" thickBot="1">
      <c r="A18" s="43" t="s">
        <v>17</v>
      </c>
      <c r="B18" s="44" t="s">
        <v>18</v>
      </c>
      <c r="C18" s="44" t="s">
        <v>12</v>
      </c>
      <c r="D18" s="45">
        <v>5</v>
      </c>
      <c r="E18" s="46">
        <v>0.1</v>
      </c>
      <c r="F18" s="45">
        <f t="shared" si="1"/>
        <v>0.5</v>
      </c>
      <c r="G18" s="47">
        <f t="shared" si="2"/>
        <v>5.5</v>
      </c>
      <c r="H18" s="45">
        <f>+D18</f>
        <v>5</v>
      </c>
      <c r="I18" s="48">
        <v>0</v>
      </c>
      <c r="J18" s="49">
        <f t="shared" si="0"/>
        <v>0</v>
      </c>
      <c r="K18" s="45">
        <f t="shared" si="3"/>
        <v>0.1</v>
      </c>
      <c r="L18" s="66">
        <f>(H18+J18+K18)</f>
        <v>5.1</v>
      </c>
      <c r="M18" s="49">
        <v>0.1</v>
      </c>
      <c r="N18" s="49">
        <f>H18*M18</f>
        <v>0.5</v>
      </c>
      <c r="O18" s="49">
        <f>(H18+N18)*2%</f>
        <v>0.11</v>
      </c>
      <c r="P18" s="60">
        <f>H18+N18+O18</f>
        <v>5.61</v>
      </c>
      <c r="Q18" s="83"/>
    </row>
    <row r="19" spans="1:18" ht="13.5">
      <c r="A19" s="13"/>
      <c r="B19" s="13"/>
      <c r="C19" s="13"/>
      <c r="D19" s="14"/>
      <c r="E19" s="14"/>
      <c r="F19" s="14"/>
      <c r="G19" s="1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3.5">
      <c r="A20" s="16" t="s">
        <v>20</v>
      </c>
      <c r="B20" s="13"/>
      <c r="C20" s="13"/>
      <c r="D20" s="14"/>
      <c r="E20" s="14"/>
      <c r="F20" s="14"/>
      <c r="G20" s="15"/>
      <c r="H20" s="13"/>
      <c r="I20" s="13"/>
      <c r="J20" s="13"/>
      <c r="K20" s="13"/>
      <c r="L20" s="13"/>
      <c r="M20" s="13"/>
      <c r="N20" s="13"/>
      <c r="O20" s="13"/>
      <c r="P20" s="13" t="s">
        <v>0</v>
      </c>
      <c r="Q20" s="13"/>
      <c r="R20" s="13"/>
    </row>
    <row r="21" spans="1:18" ht="13.5">
      <c r="A21" s="13"/>
      <c r="B21" s="13"/>
      <c r="C21" s="13"/>
      <c r="D21" s="14"/>
      <c r="E21" s="14"/>
      <c r="F21" s="14"/>
      <c r="G21" s="15"/>
      <c r="H21" s="13"/>
      <c r="I21" s="13"/>
      <c r="J21" s="13"/>
      <c r="K21" s="13"/>
      <c r="L21" s="13"/>
      <c r="M21" s="13"/>
      <c r="N21" s="13"/>
      <c r="O21" s="13"/>
      <c r="P21" s="13" t="s">
        <v>0</v>
      </c>
      <c r="Q21" s="13" t="s">
        <v>0</v>
      </c>
      <c r="R21" s="13"/>
    </row>
    <row r="22" spans="1:18" ht="15" customHeight="1">
      <c r="A22" s="13" t="s">
        <v>24</v>
      </c>
      <c r="B22" s="13"/>
      <c r="C22" s="13"/>
      <c r="D22" s="14"/>
      <c r="E22" s="14"/>
      <c r="F22" s="14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6" customHeight="1">
      <c r="A23" s="13"/>
      <c r="B23" s="13"/>
      <c r="C23" s="13"/>
      <c r="D23" s="14"/>
      <c r="E23" s="14"/>
      <c r="F23" s="14"/>
      <c r="G23" s="1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8">
      <c r="A24" s="23" t="s">
        <v>23</v>
      </c>
      <c r="B24" s="13"/>
      <c r="C24" s="13"/>
      <c r="D24" s="14"/>
      <c r="E24" s="14"/>
      <c r="F24" s="14"/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6.75" customHeight="1">
      <c r="A25" s="13"/>
      <c r="B25" s="13"/>
      <c r="C25" s="13"/>
      <c r="D25" s="14"/>
      <c r="E25" s="14"/>
      <c r="F25" s="14"/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5.75" customHeight="1">
      <c r="A26" s="13" t="s">
        <v>35</v>
      </c>
      <c r="B26" s="13"/>
      <c r="C26" s="13"/>
      <c r="D26" s="14"/>
      <c r="E26" s="14"/>
      <c r="F26" s="14"/>
      <c r="G26" s="1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7.5" customHeight="1">
      <c r="A27" s="13" t="s">
        <v>0</v>
      </c>
      <c r="B27" s="13"/>
      <c r="C27" s="13"/>
      <c r="D27" s="14"/>
      <c r="E27" s="14"/>
      <c r="F27" s="14"/>
      <c r="G27" s="1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ht="13.5">
      <c r="A28" s="13" t="s">
        <v>41</v>
      </c>
    </row>
    <row r="29" ht="13.5">
      <c r="A29" s="13" t="s">
        <v>40</v>
      </c>
    </row>
  </sheetData>
  <mergeCells count="17">
    <mergeCell ref="Q15:Q16"/>
    <mergeCell ref="Q17:Q18"/>
    <mergeCell ref="Q7:Q8"/>
    <mergeCell ref="Q9:Q10"/>
    <mergeCell ref="Q11:Q12"/>
    <mergeCell ref="Q13:Q14"/>
    <mergeCell ref="H4:P4"/>
    <mergeCell ref="Q4:Q6"/>
    <mergeCell ref="H5:H6"/>
    <mergeCell ref="J5:J6"/>
    <mergeCell ref="L5:L6"/>
    <mergeCell ref="M5:P5"/>
    <mergeCell ref="K5:K6"/>
    <mergeCell ref="A4:A6"/>
    <mergeCell ref="B4:B6"/>
    <mergeCell ref="C4:C6"/>
    <mergeCell ref="D4:G4"/>
  </mergeCells>
  <printOptions/>
  <pageMargins left="0.25" right="0" top="0.54" bottom="0.7" header="0" footer="0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J DEORA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 DEORA</dc:creator>
  <cp:keywords/>
  <dc:description/>
  <cp:lastModifiedBy>s</cp:lastModifiedBy>
  <cp:lastPrinted>2005-04-16T06:00:28Z</cp:lastPrinted>
  <dcterms:created xsi:type="dcterms:W3CDTF">2002-03-08T12:18:58Z</dcterms:created>
  <dcterms:modified xsi:type="dcterms:W3CDTF">2005-04-27T11:22:38Z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1812629983</vt:i4>
  </property>
  <property fmtid="{D5CDD505-2E9C-101B-9397-08002B2CF9AE}" pid="3" name="_EmailSubject">
    <vt:lpwstr>Further details /issues</vt:lpwstr>
  </property>
  <property fmtid="{D5CDD505-2E9C-101B-9397-08002B2CF9AE}" pid="4" name="_AuthorEmail">
    <vt:lpwstr>ashok_deora@vsnl.com</vt:lpwstr>
  </property>
  <property fmtid="{D5CDD505-2E9C-101B-9397-08002B2CF9AE}" pid="5" name="_AuthorEmailDisplayName">
    <vt:lpwstr>Ashok Deora</vt:lpwstr>
  </property>
</Properties>
</file>